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226"/>
  <workbookPr autoCompressPictures="0"/>
  <bookViews>
    <workbookView xWindow="440" yWindow="120" windowWidth="16420" windowHeight="73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9" i="1" l="1"/>
  <c r="B4" i="1"/>
  <c r="B9" i="1"/>
  <c r="B6" i="1"/>
  <c r="D6" i="1"/>
  <c r="B10" i="1"/>
  <c r="B11" i="1"/>
  <c r="D11" i="1"/>
  <c r="B14" i="1"/>
  <c r="D14" i="1"/>
  <c r="D15" i="1"/>
  <c r="B15" i="1"/>
  <c r="B3" i="1"/>
  <c r="B16" i="1"/>
  <c r="B7" i="1"/>
  <c r="B17" i="1"/>
  <c r="B18" i="1"/>
</calcChain>
</file>

<file path=xl/sharedStrings.xml><?xml version="1.0" encoding="utf-8"?>
<sst xmlns="http://schemas.openxmlformats.org/spreadsheetml/2006/main" count="27" uniqueCount="24">
  <si>
    <t>pi</t>
  </si>
  <si>
    <t xml:space="preserve">e </t>
  </si>
  <si>
    <t>Atomic units</t>
  </si>
  <si>
    <t>kg</t>
  </si>
  <si>
    <t>C</t>
  </si>
  <si>
    <t>J.s</t>
  </si>
  <si>
    <r>
      <t>4</t>
    </r>
    <r>
      <rPr>
        <sz val="11"/>
        <color theme="1"/>
        <rFont val="Symbol"/>
        <family val="1"/>
        <charset val="2"/>
      </rPr>
      <t>pe</t>
    </r>
    <r>
      <rPr>
        <vertAlign val="subscript"/>
        <sz val="11"/>
        <color theme="1"/>
        <rFont val="Times New Roman"/>
        <family val="1"/>
      </rPr>
      <t>0</t>
    </r>
  </si>
  <si>
    <r>
      <t>e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m</t>
    </r>
    <r>
      <rPr>
        <vertAlign val="subscript"/>
        <sz val="11"/>
        <color theme="1"/>
        <rFont val="Times New Roman"/>
        <family val="1"/>
      </rPr>
      <t>e</t>
    </r>
  </si>
  <si>
    <r>
      <t>4</t>
    </r>
    <r>
      <rPr>
        <sz val="11"/>
        <color theme="1"/>
        <rFont val="Symbol"/>
        <family val="1"/>
        <charset val="2"/>
      </rPr>
      <t>p</t>
    </r>
  </si>
  <si>
    <r>
      <t>J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.s</t>
    </r>
    <r>
      <rPr>
        <vertAlign val="superscript"/>
        <sz val="11"/>
        <color theme="1"/>
        <rFont val="Times New Roman"/>
        <family val="1"/>
      </rPr>
      <t>2</t>
    </r>
  </si>
  <si>
    <r>
      <t>m</t>
    </r>
    <r>
      <rPr>
        <vertAlign val="subscript"/>
        <sz val="11"/>
        <color theme="1"/>
        <rFont val="Times New Roman"/>
        <family val="1"/>
      </rPr>
      <t>e</t>
    </r>
  </si>
  <si>
    <r>
      <rPr>
        <sz val="11"/>
        <color theme="1"/>
        <rFont val="Symbol"/>
        <family val="1"/>
        <charset val="2"/>
      </rPr>
      <t>e</t>
    </r>
    <r>
      <rPr>
        <vertAlign val="subscript"/>
        <sz val="11"/>
        <color theme="1"/>
        <rFont val="Times New Roman"/>
        <family val="1"/>
      </rPr>
      <t>0</t>
    </r>
  </si>
  <si>
    <r>
      <t>C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.kg</t>
    </r>
  </si>
  <si>
    <r>
      <t>F.m</t>
    </r>
    <r>
      <rPr>
        <vertAlign val="superscript"/>
        <sz val="11"/>
        <color theme="1"/>
        <rFont val="Times New Roman"/>
        <family val="1"/>
      </rPr>
      <t>-1</t>
    </r>
  </si>
  <si>
    <t xml:space="preserve">h </t>
  </si>
  <si>
    <r>
      <t>k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2"/>
      </rPr>
      <t>=1/4</t>
    </r>
    <r>
      <rPr>
        <sz val="11"/>
        <color theme="1"/>
        <rFont val="Symbol"/>
        <family val="1"/>
        <charset val="2"/>
      </rPr>
      <t>pe</t>
    </r>
    <r>
      <rPr>
        <vertAlign val="subscript"/>
        <sz val="11"/>
        <color theme="1"/>
        <rFont val="Times New Roman"/>
        <family val="1"/>
      </rPr>
      <t>0</t>
    </r>
  </si>
  <si>
    <r>
      <rPr>
        <sz val="11"/>
        <color theme="1"/>
        <rFont val="MT Extra"/>
        <family val="1"/>
        <charset val="2"/>
      </rPr>
      <t>h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/m</t>
    </r>
    <r>
      <rPr>
        <vertAlign val="subscript"/>
        <sz val="11"/>
        <color theme="1"/>
        <rFont val="Times New Roman"/>
        <family val="1"/>
      </rPr>
      <t>e</t>
    </r>
  </si>
  <si>
    <r>
      <t>k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2"/>
      </rPr>
      <t>.e</t>
    </r>
    <r>
      <rPr>
        <vertAlign val="superscript"/>
        <sz val="11"/>
        <color theme="1"/>
        <rFont val="Times New Roman"/>
        <family val="1"/>
      </rPr>
      <t>2</t>
    </r>
  </si>
  <si>
    <r>
      <rPr>
        <sz val="11"/>
        <color theme="1"/>
        <rFont val="MT Extra"/>
        <family val="1"/>
        <charset val="2"/>
      </rPr>
      <t>h</t>
    </r>
    <r>
      <rPr>
        <vertAlign val="superscript"/>
        <sz val="11"/>
        <color theme="1"/>
        <rFont val="Times New Roman"/>
        <family val="1"/>
      </rPr>
      <t>2</t>
    </r>
  </si>
  <si>
    <r>
      <rPr>
        <sz val="11"/>
        <color theme="1"/>
        <rFont val="MT Extra"/>
        <family val="1"/>
        <charset val="2"/>
      </rPr>
      <t>h</t>
    </r>
    <r>
      <rPr>
        <sz val="11"/>
        <color theme="1"/>
        <rFont val="Times New Roman"/>
        <family val="2"/>
      </rPr>
      <t>=</t>
    </r>
    <r>
      <rPr>
        <sz val="11"/>
        <color theme="1"/>
        <rFont val="Times New Roman"/>
        <family val="2"/>
      </rPr>
      <t>h/2</t>
    </r>
    <r>
      <rPr>
        <sz val="11"/>
        <color theme="1"/>
        <rFont val="Symbol"/>
        <family val="1"/>
        <charset val="2"/>
      </rPr>
      <t>p</t>
    </r>
  </si>
  <si>
    <r>
      <t>a</t>
    </r>
    <r>
      <rPr>
        <b/>
        <vertAlign val="subscript"/>
        <sz val="14"/>
        <color theme="1"/>
        <rFont val="Times New Roman"/>
        <family val="1"/>
      </rPr>
      <t>0</t>
    </r>
  </si>
  <si>
    <t>cez LN</t>
  </si>
  <si>
    <r>
      <t>h</t>
    </r>
    <r>
      <rPr>
        <vertAlign val="superscript"/>
        <sz val="11"/>
        <color theme="1"/>
        <rFont val="Times New Roman"/>
        <family val="1"/>
      </rPr>
      <t>2</t>
    </r>
  </si>
  <si>
    <r>
      <t>4</t>
    </r>
    <r>
      <rPr>
        <sz val="11"/>
        <color theme="1"/>
        <rFont val="Symbol"/>
        <family val="1"/>
        <charset val="2"/>
      </rPr>
      <t>p</t>
    </r>
    <r>
      <rPr>
        <vertAlign val="superscript"/>
        <sz val="11"/>
        <color theme="1"/>
        <rFont val="Symbol"/>
        <family val="1"/>
        <charset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</si>
</sst>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E+00"/>
  </numFmts>
  <fonts count="9" x14ac:knownFonts="1">
    <font>
      <sz val="11"/>
      <color theme="1"/>
      <name val="Times New Roman"/>
      <family val="2"/>
    </font>
    <font>
      <sz val="11"/>
      <color theme="1"/>
      <name val="Symbol"/>
      <family val="1"/>
      <charset val="2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theme="1"/>
      <name val="Symbol"/>
      <family val="1"/>
      <charset val="2"/>
    </font>
    <font>
      <sz val="11"/>
      <color theme="1"/>
      <name val="MT Extra"/>
      <family val="1"/>
      <charset val="2"/>
    </font>
    <font>
      <b/>
      <sz val="14"/>
      <color theme="1"/>
      <name val="Times New Roman"/>
      <family val="1"/>
    </font>
    <font>
      <b/>
      <vertAlign val="subscript"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6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284668</xdr:colOff>
      <xdr:row>18</xdr:row>
      <xdr:rowOff>17253</xdr:rowOff>
    </xdr:from>
    <xdr:to>
      <xdr:col>1</xdr:col>
      <xdr:colOff>1018473</xdr:colOff>
      <xdr:row>22</xdr:row>
      <xdr:rowOff>138023</xdr:rowOff>
    </xdr:to>
    <xdr:pic>
      <xdr:nvPicPr>
        <xdr:cNvPr id="1026" name="Picture 2" descr="$\displaystyle a_o=\frac{4\pi\epsilon_o\hbar^2}{e^2 m_e}$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4668" y="3614468"/>
          <a:ext cx="1363533" cy="845389"/>
        </a:xfrm>
        <a:prstGeom prst="rect">
          <a:avLst/>
        </a:prstGeom>
        <a:solidFill>
          <a:srgbClr val="FFFF00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12" workbookViewId="0">
      <selection activeCell="D19" sqref="D19"/>
    </sheetView>
  </sheetViews>
  <sheetFormatPr baseColWidth="10" defaultColWidth="8.83203125" defaultRowHeight="13" x14ac:dyDescent="0"/>
  <cols>
    <col min="1" max="1" width="9.1640625" customWidth="1"/>
    <col min="2" max="2" width="16.5" customWidth="1"/>
    <col min="3" max="3" width="7.1640625" customWidth="1"/>
    <col min="4" max="4" width="18.1640625" customWidth="1"/>
  </cols>
  <sheetData>
    <row r="1" spans="1:4">
      <c r="A1" t="s">
        <v>2</v>
      </c>
    </row>
    <row r="2" spans="1:4">
      <c r="A2" t="s">
        <v>0</v>
      </c>
      <c r="B2">
        <v>3.14159265358979</v>
      </c>
      <c r="C2" s="1"/>
    </row>
    <row r="3" spans="1:4" ht="14">
      <c r="A3" t="s">
        <v>8</v>
      </c>
      <c r="B3">
        <f>4*B2</f>
        <v>12.56637061435916</v>
      </c>
      <c r="D3" s="10" t="s">
        <v>21</v>
      </c>
    </row>
    <row r="4" spans="1:4" ht="14">
      <c r="A4" t="s">
        <v>23</v>
      </c>
      <c r="B4">
        <f>4*B2*B2</f>
        <v>39.478417604357354</v>
      </c>
      <c r="D4" s="10"/>
    </row>
    <row r="5" spans="1:4" ht="17">
      <c r="A5" t="s">
        <v>11</v>
      </c>
      <c r="B5" s="2">
        <v>8.8541878170000005E-12</v>
      </c>
      <c r="C5" s="1" t="s">
        <v>13</v>
      </c>
    </row>
    <row r="6" spans="1:4" ht="17">
      <c r="A6" s="4" t="s">
        <v>6</v>
      </c>
      <c r="B6" s="2">
        <f>4*B2*B5</f>
        <v>1.1126500559756569E-10</v>
      </c>
      <c r="C6" s="1" t="s">
        <v>13</v>
      </c>
      <c r="D6">
        <f>LN(B6)</f>
        <v>-22.919106322202055</v>
      </c>
    </row>
    <row r="7" spans="1:4" ht="17">
      <c r="A7" s="3" t="s">
        <v>15</v>
      </c>
      <c r="B7" s="2">
        <f>1/B6</f>
        <v>8987551787.9979191</v>
      </c>
      <c r="C7" s="1"/>
    </row>
    <row r="8" spans="1:4">
      <c r="A8" t="s">
        <v>14</v>
      </c>
      <c r="B8" s="2">
        <v>6.6260693000000002E-34</v>
      </c>
      <c r="C8" s="1" t="s">
        <v>5</v>
      </c>
    </row>
    <row r="9" spans="1:4" ht="14">
      <c r="A9" t="s">
        <v>22</v>
      </c>
      <c r="B9" s="2">
        <f>B8*B8</f>
        <v>4.3904794368402493E-67</v>
      </c>
      <c r="C9" s="1"/>
    </row>
    <row r="10" spans="1:4" ht="14">
      <c r="A10" s="3" t="s">
        <v>19</v>
      </c>
      <c r="B10" s="2">
        <f>B8/(2*B2)</f>
        <v>1.0545716823644559E-34</v>
      </c>
      <c r="C10" s="1" t="s">
        <v>5</v>
      </c>
    </row>
    <row r="11" spans="1:4" ht="15">
      <c r="A11" s="4" t="s">
        <v>18</v>
      </c>
      <c r="B11" s="2">
        <f>POWER(B10,2)</f>
        <v>1.1121214332449988E-68</v>
      </c>
      <c r="C11" s="1" t="s">
        <v>9</v>
      </c>
      <c r="D11">
        <f>LN(B11)</f>
        <v>-156.46951693117043</v>
      </c>
    </row>
    <row r="12" spans="1:4">
      <c r="A12" s="3" t="s">
        <v>1</v>
      </c>
      <c r="B12" s="2">
        <v>1.60217653E-19</v>
      </c>
      <c r="C12" s="1" t="s">
        <v>4</v>
      </c>
    </row>
    <row r="13" spans="1:4" ht="17">
      <c r="A13" s="3" t="s">
        <v>10</v>
      </c>
      <c r="B13" s="2">
        <v>9.1093825999999998E-31</v>
      </c>
      <c r="C13" s="1" t="s">
        <v>3</v>
      </c>
    </row>
    <row r="14" spans="1:4" ht="17">
      <c r="A14" s="4" t="s">
        <v>7</v>
      </c>
      <c r="B14" s="2">
        <f>B12*B12*B13</f>
        <v>2.3383508512155093E-68</v>
      </c>
      <c r="C14" s="1" t="s">
        <v>12</v>
      </c>
      <c r="D14">
        <f>LN(B14)</f>
        <v>-155.72634040712651</v>
      </c>
    </row>
    <row r="15" spans="1:4" ht="31.25" customHeight="1">
      <c r="A15" s="7" t="s">
        <v>20</v>
      </c>
      <c r="B15" s="8">
        <f>B6*B11/B14</f>
        <v>5.2917720807746022E-11</v>
      </c>
      <c r="D15" s="9">
        <f>EXP(D6+D11-D14)</f>
        <v>5.2917720807745912E-11</v>
      </c>
    </row>
    <row r="16" spans="1:4" ht="17">
      <c r="A16" t="s">
        <v>16</v>
      </c>
      <c r="B16" s="2">
        <f>B11/B13</f>
        <v>1.220852698892018E-38</v>
      </c>
    </row>
    <row r="17" spans="1:4" ht="17">
      <c r="A17" t="s">
        <v>17</v>
      </c>
      <c r="B17" s="2">
        <f>(B12/B6)*B12</f>
        <v>2.3070772517347557E-28</v>
      </c>
    </row>
    <row r="18" spans="1:4" ht="18">
      <c r="A18" s="5" t="s">
        <v>20</v>
      </c>
      <c r="B18" s="6">
        <f>B16/B17</f>
        <v>5.2917720807746022E-11</v>
      </c>
    </row>
    <row r="19" spans="1:4">
      <c r="B19" s="2"/>
      <c r="D19" s="11">
        <f>4.3597482E-18*6.022142E+23/1000</f>
        <v>2625.5022744644398</v>
      </c>
    </row>
    <row r="20" spans="1:4">
      <c r="B20" s="2"/>
    </row>
    <row r="21" spans="1:4">
      <c r="B21" s="2"/>
    </row>
  </sheetData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Cernusak</dc:creator>
  <cp:lastModifiedBy>Ivan Cernusak</cp:lastModifiedBy>
  <dcterms:created xsi:type="dcterms:W3CDTF">2010-10-10T09:26:18Z</dcterms:created>
  <dcterms:modified xsi:type="dcterms:W3CDTF">2016-08-17T09:23:34Z</dcterms:modified>
</cp:coreProperties>
</file>